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activeTab="6"/>
  </bookViews>
  <sheets>
    <sheet name="表1" sheetId="19" r:id="rId1"/>
    <sheet name="表2" sheetId="29" r:id="rId2"/>
    <sheet name="表3" sheetId="26" r:id="rId3"/>
    <sheet name="办公设施购置费3-2 (合)" sheetId="33" state="hidden" r:id="rId4"/>
    <sheet name="办公、生活用房" sheetId="8" state="hidden" r:id="rId5"/>
    <sheet name="表4" sheetId="31" r:id="rId6"/>
    <sheet name="表5" sheetId="28" r:id="rId7"/>
  </sheets>
  <definedNames>
    <definedName name="_xlnm.Print_Area" localSheetId="2">表3!$A$2:$H$23</definedName>
    <definedName name="_xlnm.Print_Area" localSheetId="6">表5!$A$2:$G$18</definedName>
    <definedName name="_xlnm.Print_Area" localSheetId="3">'办公设施购置费3-2 (合)'!$A$1:$E$20</definedName>
    <definedName name="_xlnm.Print_Area" localSheetId="0">表1!$A$2:$F$12</definedName>
    <definedName name="_xlnm.Print_Area" localSheetId="1">表2!$A$2:$K$18</definedName>
    <definedName name="_xlnm.Print_Area" localSheetId="5">表4!$A$2:$K$7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9"/>
            <rFont val="宋体"/>
            <charset val="134"/>
          </rPr>
          <t>办公室总面积：3*40平米
资料室：3*15平米</t>
        </r>
      </text>
    </comment>
    <comment ref="F23" authorId="0">
      <text>
        <r>
          <rPr>
            <b/>
            <sz val="9"/>
            <rFont val="宋体"/>
            <charset val="134"/>
          </rPr>
          <t>办公室总面积：3*40平米
资料室：3*15平米</t>
        </r>
      </text>
    </comment>
    <comment ref="F41" authorId="0">
      <text>
        <r>
          <rPr>
            <b/>
            <sz val="9"/>
            <rFont val="宋体"/>
            <charset val="134"/>
          </rPr>
          <t>办公室总面积：3*40平米
资料室：3*15平米</t>
        </r>
      </text>
    </comment>
  </commentList>
</comments>
</file>

<file path=xl/sharedStrings.xml><?xml version="1.0" encoding="utf-8"?>
<sst xmlns="http://schemas.openxmlformats.org/spreadsheetml/2006/main" count="311" uniqueCount="126">
  <si>
    <t>兰州至海口高速公路川甘界至广元段公路宝轮服务区变更工程监理JL标段</t>
  </si>
  <si>
    <t xml:space="preserve">  表1 监理服务费计算汇总表</t>
  </si>
  <si>
    <t>标段：JL                                                    单位：人民币 元</t>
  </si>
  <si>
    <t>序号</t>
  </si>
  <si>
    <t>报 价 内 容</t>
  </si>
  <si>
    <t>小计金额</t>
  </si>
  <si>
    <t>监理人员服务费用（表2）</t>
  </si>
  <si>
    <t>监理人员办公设施费用表（表3）</t>
  </si>
  <si>
    <t>监理交通设施费（表4）</t>
  </si>
  <si>
    <t>监理生活设施费（表5）</t>
  </si>
  <si>
    <t>各项费用合计（5=1+2+3+4）</t>
  </si>
  <si>
    <t>投标报价总计</t>
  </si>
  <si>
    <t>表2 监理人员服务费用</t>
  </si>
  <si>
    <t>标段： JL                                                   单位：元</t>
  </si>
  <si>
    <t>监理标段                       （施工标段/路线长度KM）</t>
  </si>
  <si>
    <t>施工期</t>
  </si>
  <si>
    <t>缺陷责任期</t>
  </si>
  <si>
    <t>数量</t>
  </si>
  <si>
    <t>服务月数</t>
  </si>
  <si>
    <t>单价（元/人.月</t>
  </si>
  <si>
    <t>金额</t>
  </si>
  <si>
    <t>缺陷    责任期</t>
  </si>
  <si>
    <t>总监理工程师</t>
  </si>
  <si>
    <t>副总监理工程师</t>
  </si>
  <si>
    <t>合同管理专业监理工程师</t>
  </si>
  <si>
    <t>安全环保专业监理工程师</t>
  </si>
  <si>
    <t>房建专业监理工程师</t>
  </si>
  <si>
    <t>测量监理工程师</t>
  </si>
  <si>
    <t>交安监理工程师</t>
  </si>
  <si>
    <t>路面专业监理工程师</t>
  </si>
  <si>
    <t>绿化监理工程师</t>
  </si>
  <si>
    <t>监理员</t>
  </si>
  <si>
    <t>辅助人员工资（聘金）</t>
  </si>
  <si>
    <t>小计</t>
  </si>
  <si>
    <t>表3  监理工程师办公设施购置费用表</t>
  </si>
  <si>
    <t>标段：                                          表3-2</t>
  </si>
  <si>
    <t>JL                                                         单位：元</t>
  </si>
  <si>
    <t>编号</t>
  </si>
  <si>
    <t>施工期（含施工准备期）</t>
  </si>
  <si>
    <t>项目</t>
  </si>
  <si>
    <t>折旧费</t>
  </si>
  <si>
    <t>计算机</t>
  </si>
  <si>
    <t>满足需要</t>
  </si>
  <si>
    <t>打印机</t>
  </si>
  <si>
    <t>电话机</t>
  </si>
  <si>
    <t>复印机</t>
  </si>
  <si>
    <t>数码照像机</t>
  </si>
  <si>
    <t>办公桌椅（双人）</t>
  </si>
  <si>
    <t>会议桌椅、文件柜等</t>
  </si>
  <si>
    <t>发电机应急照明灯等</t>
  </si>
  <si>
    <t>空调</t>
  </si>
  <si>
    <t>日常办公用品费</t>
  </si>
  <si>
    <t>通讯费</t>
  </si>
  <si>
    <t>日常会议及工地会议费</t>
  </si>
  <si>
    <t>资料费</t>
  </si>
  <si>
    <t>工地差旅费</t>
  </si>
  <si>
    <t>办公用房（使用费）</t>
  </si>
  <si>
    <t>竣工文件费用（不低于2万元报价）</t>
  </si>
  <si>
    <t>合计（元）</t>
  </si>
  <si>
    <t>合署办公设施购置费用表</t>
  </si>
  <si>
    <t>单价</t>
  </si>
  <si>
    <t>打印、复印一体机</t>
  </si>
  <si>
    <t>彩色打印机</t>
  </si>
  <si>
    <t>数码摄像机</t>
  </si>
  <si>
    <t>传真机</t>
  </si>
  <si>
    <t>文件柜</t>
  </si>
  <si>
    <t>档案室（密集架、空调、除湿机等）</t>
  </si>
  <si>
    <t>会议室桌椅、沙发</t>
  </si>
  <si>
    <t>会议视频拼接屏</t>
  </si>
  <si>
    <t>投影设备（套）</t>
  </si>
  <si>
    <t>党建活动室</t>
  </si>
  <si>
    <t>阅览室</t>
  </si>
  <si>
    <t>空调（挂机）</t>
  </si>
  <si>
    <t>空调（柜机）</t>
  </si>
  <si>
    <t>标段报价合计</t>
  </si>
  <si>
    <t>监理用房配备标准及费用表</t>
  </si>
  <si>
    <t>单位</t>
  </si>
  <si>
    <t>标段及数量</t>
  </si>
  <si>
    <t>监理</t>
  </si>
  <si>
    <t>办公用房</t>
  </si>
  <si>
    <t>m2</t>
  </si>
  <si>
    <t>租赁及维修费用</t>
  </si>
  <si>
    <t>元/月</t>
  </si>
  <si>
    <t>元</t>
  </si>
  <si>
    <t>卧室用房</t>
  </si>
  <si>
    <t>公共用房</t>
  </si>
  <si>
    <t xml:space="preserve">小计 </t>
  </si>
  <si>
    <t>1小计+2小计</t>
  </si>
  <si>
    <t>标段报价合计（1小计+2小计）*48</t>
  </si>
  <si>
    <t>注：1、此表中监理用房面积仅作为报价依据。</t>
  </si>
  <si>
    <t>含监理办公、生活用房。</t>
  </si>
  <si>
    <t xml:space="preserve">    2、公共用房含厨房、餐厅、会议室等。</t>
  </si>
  <si>
    <t xml:space="preserve">    3、按1个总监办。</t>
  </si>
  <si>
    <t xml:space="preserve">    4、房租按每平方米25元计算。</t>
  </si>
  <si>
    <t xml:space="preserve">    5、按48个月（施工期42个月，缺陷责任期折算成6个月考虑）</t>
  </si>
  <si>
    <t xml:space="preserve">标段：JL4（监理人员15人＋辅助人员10人）                          </t>
  </si>
  <si>
    <t xml:space="preserve">标段：JL7（监理人员18人＋辅助人员10人）                         </t>
  </si>
  <si>
    <t>标段报价合计（1小计+2小计）*60</t>
  </si>
  <si>
    <t xml:space="preserve">    5、按60个月（施工期54个月，缺陷责任期折算成6个月考虑）</t>
  </si>
  <si>
    <t>表 4 监理汽车配置标准及费用表</t>
  </si>
  <si>
    <t>标段： JL                                                                                      单位：元</t>
  </si>
  <si>
    <t>购置单价</t>
  </si>
  <si>
    <t>购置合价</t>
  </si>
  <si>
    <t>使用费</t>
  </si>
  <si>
    <t>小计（折旧费及使用费）</t>
  </si>
  <si>
    <t>交通设施费</t>
  </si>
  <si>
    <t>监理用车</t>
  </si>
  <si>
    <t>合计</t>
  </si>
  <si>
    <t>表5 监理生活设施、设备配置标准及费用</t>
  </si>
  <si>
    <t>标段：JL                                                                 单位：元</t>
  </si>
  <si>
    <t>生活设施</t>
  </si>
  <si>
    <t>热水器</t>
  </si>
  <si>
    <t>取暖器</t>
  </si>
  <si>
    <t>冰箱</t>
  </si>
  <si>
    <t>洗衣机</t>
  </si>
  <si>
    <t>娱乐设施</t>
  </si>
  <si>
    <t>电视机</t>
  </si>
  <si>
    <t>生活用品</t>
  </si>
  <si>
    <t>卧室桌椅柜、床、床上用品、台灯等</t>
  </si>
  <si>
    <t>炊事用品</t>
  </si>
  <si>
    <t>炊事用具、用餐桌椅、锅炉、零星用品等</t>
  </si>
  <si>
    <t>生活用房</t>
  </si>
  <si>
    <t>生活用房(使用费)</t>
  </si>
  <si>
    <t>煤、气、水、电及污水处理费用等</t>
  </si>
  <si>
    <t>工地伙食补贴</t>
  </si>
  <si>
    <t>其他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</si>
</sst>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2"/>
      <name val="宋体"/>
      <charset val="134"/>
    </font>
    <font>
      <sz val="12"/>
      <color rgb="FFFF0000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0.5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.5"/>
      <color rgb="FFFF0000"/>
      <name val="宋体"/>
      <charset val="134"/>
    </font>
    <font>
      <sz val="10.5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name val="Times New Roman"/>
      <charset val="0"/>
    </font>
    <font>
      <sz val="9"/>
      <color rgb="FFFF0000"/>
      <name val="Times New Roman"/>
      <charset val="0"/>
    </font>
    <font>
      <b/>
      <sz val="10.5"/>
      <name val="宋体"/>
      <charset val="134"/>
    </font>
    <font>
      <b/>
      <sz val="11"/>
      <color indexed="62"/>
      <name val="宋体"/>
      <charset val="134"/>
    </font>
    <font>
      <u/>
      <sz val="12"/>
      <color indexed="36"/>
      <name val="宋体"/>
      <charset val="134"/>
    </font>
    <font>
      <sz val="11"/>
      <color rgb="FF3F3F76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theme="0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theme="1"/>
      <name val="宋体"/>
      <charset val="134"/>
    </font>
    <font>
      <b/>
      <sz val="9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4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0" fillId="3" borderId="27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17" borderId="32" applyNumberFormat="0" applyAlignment="0" applyProtection="0">
      <alignment vertical="center"/>
    </xf>
    <xf numFmtId="0" fontId="31" fillId="17" borderId="28" applyNumberFormat="0" applyAlignment="0" applyProtection="0">
      <alignment vertical="center"/>
    </xf>
    <xf numFmtId="0" fontId="32" fillId="21" borderId="33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4" applyFont="1" applyFill="1" applyBorder="1" applyAlignment="1">
      <alignment horizontal="center" vertical="center" wrapText="1"/>
    </xf>
    <xf numFmtId="0" fontId="0" fillId="0" borderId="3" xfId="54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5" fillId="0" borderId="3" xfId="0" applyFont="1" applyBorder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0" fontId="0" fillId="0" borderId="6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9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160" zoomScaleNormal="160" workbookViewId="0">
      <selection activeCell="A11" sqref="A11"/>
    </sheetView>
  </sheetViews>
  <sheetFormatPr defaultColWidth="9" defaultRowHeight="14.25"/>
  <cols>
    <col min="1" max="1" width="11.75" customWidth="1"/>
    <col min="2" max="2" width="17.5" customWidth="1"/>
    <col min="3" max="3" width="10.25" customWidth="1"/>
    <col min="4" max="4" width="11.625" customWidth="1"/>
    <col min="5" max="5" width="2.25" customWidth="1"/>
    <col min="6" max="6" width="22.875" style="43" customWidth="1"/>
    <col min="7" max="7" width="13.75" customWidth="1"/>
    <col min="8" max="8" width="11.625" customWidth="1"/>
    <col min="9" max="9" width="9" customWidth="1"/>
    <col min="10" max="10" width="9" style="43" customWidth="1"/>
    <col min="11" max="11" width="12.75" style="92" customWidth="1"/>
    <col min="12" max="12" width="13.375" style="92" customWidth="1"/>
    <col min="13" max="13" width="11.625" customWidth="1"/>
  </cols>
  <sheetData>
    <row r="1" ht="30" customHeight="1" spans="1:6">
      <c r="A1" s="79" t="s">
        <v>0</v>
      </c>
      <c r="B1" s="79"/>
      <c r="C1" s="79"/>
      <c r="D1" s="79"/>
      <c r="E1" s="79"/>
      <c r="F1" s="79"/>
    </row>
    <row r="2" ht="40.5" customHeight="1" spans="1:6">
      <c r="A2" s="93" t="s">
        <v>1</v>
      </c>
      <c r="B2" s="94"/>
      <c r="C2" s="94"/>
      <c r="D2" s="94"/>
      <c r="E2" s="94"/>
      <c r="F2" s="94"/>
    </row>
    <row r="3" ht="45.75" customHeight="1" spans="1:6">
      <c r="A3" s="25" t="s">
        <v>2</v>
      </c>
      <c r="B3" s="95"/>
      <c r="C3" s="95"/>
      <c r="D3" s="95"/>
      <c r="E3" s="95"/>
      <c r="F3" s="96"/>
    </row>
    <row r="4" ht="24" customHeight="1" spans="1:12">
      <c r="A4" s="69" t="s">
        <v>3</v>
      </c>
      <c r="B4" s="76" t="s">
        <v>4</v>
      </c>
      <c r="C4" s="97"/>
      <c r="D4" s="97"/>
      <c r="E4" s="98"/>
      <c r="F4" s="99" t="s">
        <v>5</v>
      </c>
      <c r="J4" s="110"/>
      <c r="K4" s="111"/>
      <c r="L4" s="111"/>
    </row>
    <row r="5" ht="24" customHeight="1" spans="1:13">
      <c r="A5" s="56"/>
      <c r="B5" s="100"/>
      <c r="C5" s="101"/>
      <c r="D5" s="101"/>
      <c r="E5" s="102"/>
      <c r="F5" s="103"/>
      <c r="J5" s="112"/>
      <c r="K5" s="113"/>
      <c r="L5" s="113"/>
      <c r="M5" s="108"/>
    </row>
    <row r="6" ht="42" customHeight="1" spans="1:13">
      <c r="A6" s="42">
        <v>1</v>
      </c>
      <c r="B6" s="32" t="s">
        <v>6</v>
      </c>
      <c r="C6" s="95"/>
      <c r="D6" s="95"/>
      <c r="E6" s="96"/>
      <c r="F6" s="104"/>
      <c r="J6" s="112"/>
      <c r="K6" s="113"/>
      <c r="L6" s="113"/>
      <c r="M6" s="108"/>
    </row>
    <row r="7" ht="42" customHeight="1" spans="1:13">
      <c r="A7" s="42">
        <v>2</v>
      </c>
      <c r="B7" s="32" t="s">
        <v>7</v>
      </c>
      <c r="C7" s="95"/>
      <c r="D7" s="95"/>
      <c r="E7" s="96"/>
      <c r="F7" s="104"/>
      <c r="J7" s="112"/>
      <c r="K7" s="113"/>
      <c r="L7" s="113"/>
      <c r="M7" s="108"/>
    </row>
    <row r="8" ht="42" customHeight="1" spans="1:13">
      <c r="A8" s="42">
        <v>3</v>
      </c>
      <c r="B8" s="32" t="s">
        <v>8</v>
      </c>
      <c r="C8" s="95"/>
      <c r="D8" s="95"/>
      <c r="E8" s="96"/>
      <c r="F8" s="104"/>
      <c r="J8" s="112"/>
      <c r="K8" s="113"/>
      <c r="L8" s="113"/>
      <c r="M8" s="108"/>
    </row>
    <row r="9" ht="42" customHeight="1" spans="1:13">
      <c r="A9" s="42">
        <v>4</v>
      </c>
      <c r="B9" s="32" t="s">
        <v>9</v>
      </c>
      <c r="C9" s="95"/>
      <c r="D9" s="95"/>
      <c r="E9" s="96"/>
      <c r="F9" s="104"/>
      <c r="J9" s="112"/>
      <c r="K9" s="113"/>
      <c r="L9" s="113"/>
      <c r="M9" s="108"/>
    </row>
    <row r="10" ht="42" customHeight="1" spans="1:13">
      <c r="A10" s="42">
        <v>5</v>
      </c>
      <c r="B10" s="105" t="s">
        <v>10</v>
      </c>
      <c r="C10" s="106"/>
      <c r="D10" s="106"/>
      <c r="E10" s="107"/>
      <c r="F10" s="104"/>
      <c r="J10" s="110"/>
      <c r="K10" s="113"/>
      <c r="L10" s="113"/>
      <c r="M10" s="108"/>
    </row>
    <row r="11" ht="42" customHeight="1" spans="1:7">
      <c r="A11" s="42">
        <v>6</v>
      </c>
      <c r="B11" s="105" t="s">
        <v>11</v>
      </c>
      <c r="C11" s="106"/>
      <c r="D11" s="106"/>
      <c r="E11" s="107"/>
      <c r="F11" s="104"/>
      <c r="G11" s="108"/>
    </row>
    <row r="12" ht="72" customHeight="1" spans="1:6">
      <c r="A12" s="109"/>
      <c r="B12" s="95"/>
      <c r="C12" s="95"/>
      <c r="D12" s="95"/>
      <c r="E12" s="95"/>
      <c r="F12" s="96"/>
    </row>
    <row r="21" spans="6:12">
      <c r="F21"/>
      <c r="J21"/>
      <c r="K21"/>
      <c r="L21"/>
    </row>
    <row r="22" spans="6:12">
      <c r="F22"/>
      <c r="J22"/>
      <c r="K22"/>
      <c r="L22"/>
    </row>
    <row r="23" spans="6:12">
      <c r="F23"/>
      <c r="J23"/>
      <c r="K23"/>
      <c r="L23"/>
    </row>
    <row r="24" spans="6:12">
      <c r="F24"/>
      <c r="J24"/>
      <c r="K24"/>
      <c r="L24"/>
    </row>
    <row r="25" spans="6:12">
      <c r="F25"/>
      <c r="J25"/>
      <c r="K25"/>
      <c r="L25"/>
    </row>
    <row r="26" spans="6:12">
      <c r="F26"/>
      <c r="J26"/>
      <c r="K26"/>
      <c r="L26"/>
    </row>
    <row r="27" spans="6:12">
      <c r="F27"/>
      <c r="J27"/>
      <c r="K27"/>
      <c r="L27"/>
    </row>
  </sheetData>
  <mergeCells count="13">
    <mergeCell ref="A1:F1"/>
    <mergeCell ref="A2:F2"/>
    <mergeCell ref="A3:F3"/>
    <mergeCell ref="B6:E6"/>
    <mergeCell ref="B7:E7"/>
    <mergeCell ref="B8:E8"/>
    <mergeCell ref="B9:E9"/>
    <mergeCell ref="B10:E10"/>
    <mergeCell ref="B11:E11"/>
    <mergeCell ref="A12:F12"/>
    <mergeCell ref="A4:A5"/>
    <mergeCell ref="F4:F5"/>
    <mergeCell ref="B4:E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view="pageBreakPreview" zoomScale="130" zoomScaleNormal="100" zoomScaleSheetLayoutView="130" workbookViewId="0">
      <selection activeCell="D5" sqref="D$1:D$1048576"/>
    </sheetView>
  </sheetViews>
  <sheetFormatPr defaultColWidth="9" defaultRowHeight="14.25"/>
  <cols>
    <col min="1" max="1" width="3.5" customWidth="1"/>
    <col min="2" max="2" width="22.375" customWidth="1"/>
    <col min="3" max="3" width="3.125" customWidth="1"/>
    <col min="4" max="5" width="5.125" customWidth="1"/>
    <col min="6" max="6" width="6.125" customWidth="1"/>
    <col min="7" max="7" width="3.125" customWidth="1"/>
    <col min="8" max="9" width="5.125" customWidth="1"/>
    <col min="10" max="10" width="6.875" customWidth="1"/>
    <col min="11" max="11" width="6.125" customWidth="1"/>
    <col min="12" max="13" width="9.75"/>
  </cols>
  <sheetData>
    <row r="1" ht="30" customHeight="1" spans="1:1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24" customHeight="1" spans="1:11">
      <c r="A2" s="80" t="s">
        <v>12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ht="24" customHeight="1" spans="1:11">
      <c r="A3" s="25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ht="18.75" customHeight="1" spans="1:11">
      <c r="A4" s="29" t="s">
        <v>14</v>
      </c>
      <c r="B4" s="29"/>
      <c r="C4" s="32" t="s">
        <v>15</v>
      </c>
      <c r="D4" s="81"/>
      <c r="E4" s="81"/>
      <c r="F4" s="81"/>
      <c r="G4" s="32" t="s">
        <v>16</v>
      </c>
      <c r="H4" s="81"/>
      <c r="I4" s="81"/>
      <c r="J4" s="81"/>
      <c r="K4" s="81"/>
    </row>
    <row r="5" ht="51" customHeight="1" spans="1:11">
      <c r="A5" s="82"/>
      <c r="B5" s="82"/>
      <c r="C5" s="69" t="s">
        <v>17</v>
      </c>
      <c r="D5" s="83" t="s">
        <v>18</v>
      </c>
      <c r="E5" s="83" t="s">
        <v>19</v>
      </c>
      <c r="F5" s="83" t="s">
        <v>20</v>
      </c>
      <c r="G5" s="69" t="s">
        <v>17</v>
      </c>
      <c r="H5" s="83" t="s">
        <v>18</v>
      </c>
      <c r="I5" s="83" t="s">
        <v>19</v>
      </c>
      <c r="J5" s="83" t="s">
        <v>21</v>
      </c>
      <c r="K5" s="83" t="s">
        <v>20</v>
      </c>
    </row>
    <row r="6" ht="18" customHeight="1" spans="1:11">
      <c r="A6" s="42">
        <v>1</v>
      </c>
      <c r="B6" s="84" t="s">
        <v>22</v>
      </c>
      <c r="C6" s="85"/>
      <c r="D6" s="85"/>
      <c r="E6" s="85"/>
      <c r="F6" s="85"/>
      <c r="G6" s="85"/>
      <c r="H6" s="85"/>
      <c r="I6" s="85"/>
      <c r="J6" s="85"/>
      <c r="K6" s="85"/>
    </row>
    <row r="7" ht="18" customHeight="1" spans="1:11">
      <c r="A7" s="42">
        <v>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</row>
    <row r="8" ht="18.75" customHeight="1" spans="1:11">
      <c r="A8" s="42">
        <v>3</v>
      </c>
      <c r="B8" s="86" t="s">
        <v>24</v>
      </c>
      <c r="C8" s="85"/>
      <c r="D8" s="85"/>
      <c r="E8" s="85"/>
      <c r="F8" s="85"/>
      <c r="G8" s="85"/>
      <c r="H8" s="85"/>
      <c r="I8" s="85"/>
      <c r="J8" s="85"/>
      <c r="K8" s="85"/>
    </row>
    <row r="9" ht="18.75" customHeight="1" spans="1:11">
      <c r="A9" s="42">
        <v>4</v>
      </c>
      <c r="B9" s="86" t="s">
        <v>25</v>
      </c>
      <c r="C9" s="85"/>
      <c r="D9" s="85"/>
      <c r="E9" s="85"/>
      <c r="F9" s="85"/>
      <c r="G9" s="85"/>
      <c r="H9" s="85"/>
      <c r="I9" s="85"/>
      <c r="J9" s="85"/>
      <c r="K9" s="85"/>
    </row>
    <row r="10" ht="18.75" customHeight="1" spans="1:11">
      <c r="A10" s="42">
        <v>5</v>
      </c>
      <c r="B10" s="83" t="s">
        <v>26</v>
      </c>
      <c r="C10" s="87"/>
      <c r="D10" s="87"/>
      <c r="E10" s="85"/>
      <c r="F10" s="85"/>
      <c r="G10" s="87"/>
      <c r="H10" s="87"/>
      <c r="I10" s="85"/>
      <c r="J10" s="85"/>
      <c r="K10" s="85"/>
    </row>
    <row r="11" ht="18.75" customHeight="1" spans="1:11">
      <c r="A11" s="42">
        <v>6</v>
      </c>
      <c r="B11" s="83" t="s">
        <v>27</v>
      </c>
      <c r="C11" s="87"/>
      <c r="D11" s="87"/>
      <c r="E11" s="85"/>
      <c r="F11" s="85"/>
      <c r="G11" s="87"/>
      <c r="H11" s="87"/>
      <c r="I11" s="85"/>
      <c r="J11" s="85"/>
      <c r="K11" s="85"/>
    </row>
    <row r="12" ht="18.75" customHeight="1" spans="1:11">
      <c r="A12" s="42">
        <v>7</v>
      </c>
      <c r="B12" s="83" t="s">
        <v>28</v>
      </c>
      <c r="C12" s="87"/>
      <c r="D12" s="87"/>
      <c r="E12" s="85"/>
      <c r="F12" s="85"/>
      <c r="G12" s="87"/>
      <c r="H12" s="87"/>
      <c r="I12" s="85"/>
      <c r="J12" s="85"/>
      <c r="K12" s="85"/>
    </row>
    <row r="13" ht="18.75" customHeight="1" spans="1:11">
      <c r="A13" s="42">
        <v>8</v>
      </c>
      <c r="B13" s="83" t="s">
        <v>29</v>
      </c>
      <c r="C13" s="87"/>
      <c r="D13" s="87"/>
      <c r="E13" s="85"/>
      <c r="F13" s="85"/>
      <c r="G13" s="87"/>
      <c r="H13" s="87"/>
      <c r="I13" s="85"/>
      <c r="J13" s="85"/>
      <c r="K13" s="85"/>
    </row>
    <row r="14" ht="18.75" customHeight="1" spans="1:11">
      <c r="A14" s="42">
        <v>9</v>
      </c>
      <c r="B14" s="83" t="s">
        <v>30</v>
      </c>
      <c r="C14" s="87"/>
      <c r="D14" s="87"/>
      <c r="E14" s="85"/>
      <c r="F14" s="85"/>
      <c r="G14" s="87"/>
      <c r="H14" s="87"/>
      <c r="I14" s="85"/>
      <c r="J14" s="85"/>
      <c r="K14" s="85"/>
    </row>
    <row r="15" ht="18.75" customHeight="1" spans="1:11">
      <c r="A15" s="42">
        <v>10</v>
      </c>
      <c r="B15" s="87" t="s">
        <v>31</v>
      </c>
      <c r="C15" s="85"/>
      <c r="D15" s="85"/>
      <c r="E15" s="85"/>
      <c r="F15" s="85"/>
      <c r="G15" s="85"/>
      <c r="H15" s="85"/>
      <c r="I15" s="85"/>
      <c r="J15" s="85"/>
      <c r="K15" s="85"/>
    </row>
    <row r="16" ht="21" customHeight="1" spans="1:11">
      <c r="A16" s="42">
        <v>11</v>
      </c>
      <c r="B16" s="86" t="s">
        <v>32</v>
      </c>
      <c r="C16" s="88"/>
      <c r="D16" s="88"/>
      <c r="E16" s="85"/>
      <c r="F16" s="85"/>
      <c r="G16" s="88"/>
      <c r="H16" s="88"/>
      <c r="I16" s="85"/>
      <c r="J16" s="85"/>
      <c r="K16" s="85"/>
    </row>
    <row r="17" ht="15" customHeight="1" spans="1:13">
      <c r="A17" s="29" t="s">
        <v>33</v>
      </c>
      <c r="B17" s="29"/>
      <c r="C17" s="89"/>
      <c r="D17" s="89"/>
      <c r="E17" s="89"/>
      <c r="F17" s="89"/>
      <c r="G17" s="89"/>
      <c r="H17" s="89"/>
      <c r="I17" s="89"/>
      <c r="J17" s="89"/>
      <c r="K17" s="89"/>
      <c r="L17" s="1"/>
      <c r="M17" s="91"/>
    </row>
    <row r="18" ht="57" customHeight="1" spans="1:1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</row>
  </sheetData>
  <mergeCells count="8">
    <mergeCell ref="A1:K1"/>
    <mergeCell ref="A2:K2"/>
    <mergeCell ref="A3:K3"/>
    <mergeCell ref="C4:F4"/>
    <mergeCell ref="G4:K4"/>
    <mergeCell ref="A17:B17"/>
    <mergeCell ref="A18:K18"/>
    <mergeCell ref="A4:B5"/>
  </mergeCells>
  <printOptions horizontalCentered="1" verticalCentered="1"/>
  <pageMargins left="0.59" right="0.59" top="0.47" bottom="0.2" header="0.51" footer="0.51"/>
  <pageSetup paperSize="9" scale="89" orientation="landscape" horizontalDpi="600" verticalDpi="600"/>
  <headerFooter alignWithMargins="0"/>
  <rowBreaks count="1" manualBreakCount="1">
    <brk id="1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view="pageBreakPreview" zoomScale="130" zoomScaleNormal="100" zoomScaleSheetLayoutView="130" workbookViewId="0">
      <selection activeCell="J8" sqref="J8"/>
    </sheetView>
  </sheetViews>
  <sheetFormatPr defaultColWidth="9" defaultRowHeight="14.25" outlineLevelCol="7"/>
  <cols>
    <col min="1" max="1" width="6.5" customWidth="1"/>
    <col min="2" max="2" width="20.7666666666667" customWidth="1"/>
    <col min="3" max="3" width="6.91666666666667" style="43" customWidth="1"/>
    <col min="4" max="4" width="9.875" style="43" customWidth="1"/>
    <col min="5" max="5" width="7.88333333333333" customWidth="1"/>
    <col min="6" max="6" width="11.725" customWidth="1"/>
  </cols>
  <sheetData>
    <row r="1" ht="31" customHeight="1" spans="1:8">
      <c r="A1" s="43" t="s">
        <v>0</v>
      </c>
      <c r="B1" s="43"/>
      <c r="E1" s="43"/>
      <c r="F1" s="43"/>
      <c r="G1" s="43"/>
      <c r="H1" s="43"/>
    </row>
    <row r="2" ht="24" customHeight="1" spans="1:8">
      <c r="A2" s="4" t="s">
        <v>34</v>
      </c>
      <c r="B2" s="4"/>
      <c r="C2" s="4"/>
      <c r="D2" s="4"/>
      <c r="E2" s="4"/>
      <c r="F2" s="4"/>
      <c r="G2" s="4"/>
      <c r="H2" s="4"/>
    </row>
    <row r="3" ht="24" customHeight="1" spans="1:8">
      <c r="A3" s="66" t="s">
        <v>35</v>
      </c>
      <c r="B3" s="67" t="s">
        <v>36</v>
      </c>
      <c r="C3" s="68"/>
      <c r="D3" s="68"/>
      <c r="E3" s="68"/>
      <c r="F3" s="68"/>
      <c r="G3" s="68"/>
      <c r="H3" s="68"/>
    </row>
    <row r="4" ht="24" customHeight="1" spans="1:8">
      <c r="A4" s="69" t="s">
        <v>37</v>
      </c>
      <c r="B4" s="38" t="s">
        <v>38</v>
      </c>
      <c r="C4" s="38"/>
      <c r="D4" s="38"/>
      <c r="E4" s="38"/>
      <c r="F4" s="38" t="s">
        <v>16</v>
      </c>
      <c r="G4" s="38"/>
      <c r="H4" s="38"/>
    </row>
    <row r="5" ht="18.95" customHeight="1" spans="1:8">
      <c r="A5" s="70"/>
      <c r="B5" s="29" t="s">
        <v>39</v>
      </c>
      <c r="C5" s="29" t="s">
        <v>40</v>
      </c>
      <c r="D5" s="29" t="s">
        <v>17</v>
      </c>
      <c r="E5" s="29" t="s">
        <v>20</v>
      </c>
      <c r="F5" s="29" t="s">
        <v>39</v>
      </c>
      <c r="G5" s="29" t="s">
        <v>17</v>
      </c>
      <c r="H5" s="29" t="s">
        <v>20</v>
      </c>
    </row>
    <row r="6" spans="1:8">
      <c r="A6" s="56"/>
      <c r="B6" s="29"/>
      <c r="C6" s="29"/>
      <c r="D6" s="29"/>
      <c r="E6" s="29"/>
      <c r="F6" s="29"/>
      <c r="G6" s="29"/>
      <c r="H6" s="29"/>
    </row>
    <row r="7" ht="27.95" customHeight="1" spans="1:8">
      <c r="A7" s="29">
        <v>1</v>
      </c>
      <c r="B7" s="29" t="s">
        <v>41</v>
      </c>
      <c r="C7" s="29"/>
      <c r="D7" s="29" t="s">
        <v>42</v>
      </c>
      <c r="E7" s="29"/>
      <c r="F7" s="29" t="s">
        <v>41</v>
      </c>
      <c r="G7" s="29" t="s">
        <v>42</v>
      </c>
      <c r="H7" s="69"/>
    </row>
    <row r="8" ht="27.95" customHeight="1" spans="1:8">
      <c r="A8" s="29">
        <v>2</v>
      </c>
      <c r="B8" s="29" t="s">
        <v>43</v>
      </c>
      <c r="C8" s="29"/>
      <c r="D8" s="29" t="s">
        <v>42</v>
      </c>
      <c r="E8" s="29"/>
      <c r="F8" s="29" t="s">
        <v>43</v>
      </c>
      <c r="G8" s="29" t="s">
        <v>42</v>
      </c>
      <c r="H8" s="70"/>
    </row>
    <row r="9" ht="27.95" customHeight="1" spans="1:8">
      <c r="A9" s="29">
        <v>3</v>
      </c>
      <c r="B9" s="29" t="s">
        <v>44</v>
      </c>
      <c r="C9" s="29"/>
      <c r="D9" s="29" t="s">
        <v>42</v>
      </c>
      <c r="E9" s="29"/>
      <c r="F9" s="29" t="s">
        <v>44</v>
      </c>
      <c r="G9" s="29" t="s">
        <v>42</v>
      </c>
      <c r="H9" s="70"/>
    </row>
    <row r="10" ht="27.95" customHeight="1" spans="1:8">
      <c r="A10" s="29">
        <v>4</v>
      </c>
      <c r="B10" s="29" t="s">
        <v>45</v>
      </c>
      <c r="C10" s="29"/>
      <c r="D10" s="29" t="s">
        <v>42</v>
      </c>
      <c r="E10" s="29"/>
      <c r="F10" s="29" t="s">
        <v>45</v>
      </c>
      <c r="G10" s="29" t="s">
        <v>42</v>
      </c>
      <c r="H10" s="70"/>
    </row>
    <row r="11" ht="27.95" customHeight="1" spans="1:8">
      <c r="A11" s="29">
        <v>5</v>
      </c>
      <c r="B11" s="71" t="s">
        <v>46</v>
      </c>
      <c r="C11" s="29"/>
      <c r="D11" s="29" t="s">
        <v>42</v>
      </c>
      <c r="E11" s="29"/>
      <c r="F11" s="71" t="s">
        <v>46</v>
      </c>
      <c r="G11" s="29" t="s">
        <v>42</v>
      </c>
      <c r="H11" s="70"/>
    </row>
    <row r="12" ht="27.95" customHeight="1" spans="1:8">
      <c r="A12" s="29">
        <v>8</v>
      </c>
      <c r="B12" s="29" t="s">
        <v>47</v>
      </c>
      <c r="C12" s="29"/>
      <c r="D12" s="29" t="s">
        <v>42</v>
      </c>
      <c r="E12" s="29"/>
      <c r="F12" s="29" t="s">
        <v>47</v>
      </c>
      <c r="G12" s="29" t="s">
        <v>42</v>
      </c>
      <c r="H12" s="70"/>
    </row>
    <row r="13" ht="27.95" customHeight="1" spans="1:8">
      <c r="A13" s="29">
        <v>9</v>
      </c>
      <c r="B13" s="29" t="s">
        <v>48</v>
      </c>
      <c r="C13" s="29"/>
      <c r="D13" s="29" t="s">
        <v>42</v>
      </c>
      <c r="E13" s="29"/>
      <c r="F13" s="29" t="s">
        <v>48</v>
      </c>
      <c r="G13" s="29" t="s">
        <v>42</v>
      </c>
      <c r="H13" s="70"/>
    </row>
    <row r="14" ht="27.95" customHeight="1" spans="1:8">
      <c r="A14" s="29">
        <v>10</v>
      </c>
      <c r="B14" s="29" t="s">
        <v>49</v>
      </c>
      <c r="C14" s="29"/>
      <c r="D14" s="29" t="s">
        <v>42</v>
      </c>
      <c r="E14" s="29"/>
      <c r="F14" s="29" t="s">
        <v>49</v>
      </c>
      <c r="G14" s="29" t="s">
        <v>42</v>
      </c>
      <c r="H14" s="70"/>
    </row>
    <row r="15" ht="27.95" customHeight="1" spans="1:8">
      <c r="A15" s="29">
        <v>11</v>
      </c>
      <c r="B15" s="29" t="s">
        <v>50</v>
      </c>
      <c r="C15" s="29"/>
      <c r="D15" s="29" t="s">
        <v>42</v>
      </c>
      <c r="E15" s="29"/>
      <c r="F15" s="29" t="s">
        <v>50</v>
      </c>
      <c r="G15" s="29" t="s">
        <v>42</v>
      </c>
      <c r="H15" s="70"/>
    </row>
    <row r="16" ht="39.95" customHeight="1" spans="1:8">
      <c r="A16" s="29">
        <v>12</v>
      </c>
      <c r="B16" s="10" t="s">
        <v>51</v>
      </c>
      <c r="C16" s="10"/>
      <c r="D16" s="29" t="s">
        <v>42</v>
      </c>
      <c r="E16" s="18"/>
      <c r="F16" s="10" t="s">
        <v>51</v>
      </c>
      <c r="G16" s="29" t="s">
        <v>42</v>
      </c>
      <c r="H16" s="70"/>
    </row>
    <row r="17" ht="39.95" customHeight="1" spans="1:8">
      <c r="A17" s="29">
        <v>13</v>
      </c>
      <c r="B17" s="10" t="s">
        <v>52</v>
      </c>
      <c r="C17" s="10"/>
      <c r="D17" s="29" t="s">
        <v>42</v>
      </c>
      <c r="E17" s="18"/>
      <c r="F17" s="10" t="s">
        <v>52</v>
      </c>
      <c r="G17" s="29" t="s">
        <v>42</v>
      </c>
      <c r="H17" s="70"/>
    </row>
    <row r="18" ht="39.95" customHeight="1" spans="1:8">
      <c r="A18" s="29">
        <v>14</v>
      </c>
      <c r="B18" s="10" t="s">
        <v>53</v>
      </c>
      <c r="C18" s="10"/>
      <c r="D18" s="29" t="s">
        <v>42</v>
      </c>
      <c r="E18" s="18"/>
      <c r="F18" s="10" t="s">
        <v>53</v>
      </c>
      <c r="G18" s="29" t="s">
        <v>42</v>
      </c>
      <c r="H18" s="70"/>
    </row>
    <row r="19" ht="39.95" customHeight="1" spans="1:8">
      <c r="A19" s="29">
        <v>15</v>
      </c>
      <c r="B19" s="10" t="s">
        <v>54</v>
      </c>
      <c r="C19" s="10"/>
      <c r="D19" s="29" t="s">
        <v>42</v>
      </c>
      <c r="E19" s="18"/>
      <c r="F19" s="10" t="s">
        <v>54</v>
      </c>
      <c r="G19" s="29" t="s">
        <v>42</v>
      </c>
      <c r="H19" s="70"/>
    </row>
    <row r="20" ht="39.95" customHeight="1" spans="1:8">
      <c r="A20" s="29">
        <v>16</v>
      </c>
      <c r="B20" s="10" t="s">
        <v>55</v>
      </c>
      <c r="C20" s="10"/>
      <c r="D20" s="29" t="s">
        <v>42</v>
      </c>
      <c r="E20" s="72"/>
      <c r="F20" s="10" t="s">
        <v>55</v>
      </c>
      <c r="G20" s="29" t="s">
        <v>42</v>
      </c>
      <c r="H20" s="70"/>
    </row>
    <row r="21" ht="55" customHeight="1" spans="1:8">
      <c r="A21" s="29">
        <v>13</v>
      </c>
      <c r="B21" s="60" t="s">
        <v>56</v>
      </c>
      <c r="C21" s="60"/>
      <c r="D21" s="29" t="s">
        <v>42</v>
      </c>
      <c r="E21" s="29"/>
      <c r="F21" s="60" t="s">
        <v>56</v>
      </c>
      <c r="G21" s="29" t="s">
        <v>42</v>
      </c>
      <c r="H21" s="56"/>
    </row>
    <row r="22" ht="55" customHeight="1" spans="1:8">
      <c r="A22" s="29">
        <v>14</v>
      </c>
      <c r="B22" s="60" t="s">
        <v>57</v>
      </c>
      <c r="C22" s="73"/>
      <c r="D22" s="74"/>
      <c r="E22" s="74"/>
      <c r="F22" s="74"/>
      <c r="G22" s="74"/>
      <c r="H22" s="75"/>
    </row>
    <row r="23" ht="33" customHeight="1" spans="1:8">
      <c r="A23" s="29" t="s">
        <v>58</v>
      </c>
      <c r="B23" s="76"/>
      <c r="C23" s="77"/>
      <c r="D23" s="77"/>
      <c r="E23" s="77"/>
      <c r="F23" s="77"/>
      <c r="G23" s="77"/>
      <c r="H23" s="78"/>
    </row>
  </sheetData>
  <mergeCells count="16">
    <mergeCell ref="A1:H1"/>
    <mergeCell ref="A2:H2"/>
    <mergeCell ref="B3:H3"/>
    <mergeCell ref="B4:E4"/>
    <mergeCell ref="F4:H4"/>
    <mergeCell ref="C22:H22"/>
    <mergeCell ref="B23:H23"/>
    <mergeCell ref="A4:A6"/>
    <mergeCell ref="B5:B6"/>
    <mergeCell ref="C5:C6"/>
    <mergeCell ref="D5:D6"/>
    <mergeCell ref="E5:E6"/>
    <mergeCell ref="F5:F6"/>
    <mergeCell ref="G5:G6"/>
    <mergeCell ref="H5:H6"/>
    <mergeCell ref="H7:H21"/>
  </mergeCells>
  <printOptions horizontalCentered="1"/>
  <pageMargins left="0.79" right="0.59" top="0.98" bottom="0.98" header="0.51" footer="0.51"/>
  <pageSetup paperSize="9" scale="92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A1" sqref="A1:F1"/>
    </sheetView>
  </sheetViews>
  <sheetFormatPr defaultColWidth="9" defaultRowHeight="14.25" outlineLevelCol="5"/>
  <cols>
    <col min="1" max="1" width="6.5" customWidth="1"/>
    <col min="2" max="2" width="28.25" customWidth="1"/>
    <col min="3" max="4" width="9.875" style="43" customWidth="1"/>
    <col min="5" max="5" width="27.25" customWidth="1"/>
    <col min="6" max="6" width="10.875" customWidth="1"/>
  </cols>
  <sheetData>
    <row r="1" ht="30" customHeight="1" spans="1:5">
      <c r="A1" s="3" t="s">
        <v>59</v>
      </c>
      <c r="B1" s="39"/>
      <c r="C1" s="39"/>
      <c r="D1" s="39"/>
      <c r="E1" s="39"/>
    </row>
    <row r="2" ht="30" customHeight="1" spans="1:5">
      <c r="A2" s="49"/>
      <c r="B2" s="50"/>
      <c r="C2" s="50"/>
      <c r="D2" s="50"/>
      <c r="E2" s="50"/>
    </row>
    <row r="3" ht="30" customHeight="1" spans="1:5">
      <c r="A3" s="51" t="s">
        <v>37</v>
      </c>
      <c r="B3" s="52" t="s">
        <v>39</v>
      </c>
      <c r="C3" s="52" t="s">
        <v>60</v>
      </c>
      <c r="D3" s="53" t="s">
        <v>17</v>
      </c>
      <c r="E3" s="54" t="s">
        <v>20</v>
      </c>
    </row>
    <row r="4" ht="30" customHeight="1" spans="1:5">
      <c r="A4" s="55"/>
      <c r="B4" s="29"/>
      <c r="C4" s="29"/>
      <c r="D4" s="56"/>
      <c r="E4" s="57"/>
    </row>
    <row r="5" ht="30" customHeight="1" spans="1:6">
      <c r="A5" s="55">
        <v>1</v>
      </c>
      <c r="B5" s="29" t="s">
        <v>61</v>
      </c>
      <c r="C5" s="29">
        <v>20000</v>
      </c>
      <c r="D5" s="32">
        <v>2</v>
      </c>
      <c r="E5" s="58">
        <f t="shared" ref="E5:E18" si="0">C5*D5</f>
        <v>40000</v>
      </c>
      <c r="F5" s="59"/>
    </row>
    <row r="6" ht="30" customHeight="1" spans="1:6">
      <c r="A6" s="55">
        <v>2</v>
      </c>
      <c r="B6" s="29" t="s">
        <v>62</v>
      </c>
      <c r="C6" s="29">
        <v>10000</v>
      </c>
      <c r="D6" s="32">
        <v>2</v>
      </c>
      <c r="E6" s="58">
        <f t="shared" si="0"/>
        <v>20000</v>
      </c>
      <c r="F6" s="59"/>
    </row>
    <row r="7" ht="30" customHeight="1" spans="1:6">
      <c r="A7" s="55">
        <v>3</v>
      </c>
      <c r="B7" s="29" t="s">
        <v>46</v>
      </c>
      <c r="C7" s="29">
        <v>40000</v>
      </c>
      <c r="D7" s="32">
        <v>1</v>
      </c>
      <c r="E7" s="58">
        <f t="shared" si="0"/>
        <v>40000</v>
      </c>
      <c r="F7" s="59"/>
    </row>
    <row r="8" ht="30" customHeight="1" spans="1:6">
      <c r="A8" s="55">
        <v>4</v>
      </c>
      <c r="B8" s="29" t="s">
        <v>63</v>
      </c>
      <c r="C8" s="29">
        <v>20000</v>
      </c>
      <c r="D8" s="32">
        <v>1</v>
      </c>
      <c r="E8" s="58">
        <f t="shared" si="0"/>
        <v>20000</v>
      </c>
      <c r="F8" s="59"/>
    </row>
    <row r="9" ht="30" customHeight="1" spans="1:6">
      <c r="A9" s="55">
        <v>5</v>
      </c>
      <c r="B9" s="29" t="s">
        <v>64</v>
      </c>
      <c r="C9" s="29">
        <v>2500</v>
      </c>
      <c r="D9" s="32">
        <v>1</v>
      </c>
      <c r="E9" s="58">
        <f t="shared" si="0"/>
        <v>2500</v>
      </c>
      <c r="F9" s="59"/>
    </row>
    <row r="10" ht="30" customHeight="1" spans="1:5">
      <c r="A10" s="55">
        <v>6</v>
      </c>
      <c r="B10" s="29" t="s">
        <v>65</v>
      </c>
      <c r="C10" s="29">
        <v>2000</v>
      </c>
      <c r="D10" s="29">
        <v>10</v>
      </c>
      <c r="E10" s="58">
        <f t="shared" si="0"/>
        <v>20000</v>
      </c>
    </row>
    <row r="11" ht="30" customHeight="1" spans="1:5">
      <c r="A11" s="55">
        <v>7</v>
      </c>
      <c r="B11" s="60" t="s">
        <v>66</v>
      </c>
      <c r="C11" s="29">
        <v>80000</v>
      </c>
      <c r="D11" s="29">
        <v>1</v>
      </c>
      <c r="E11" s="58">
        <f t="shared" si="0"/>
        <v>80000</v>
      </c>
    </row>
    <row r="12" ht="30" customHeight="1" spans="1:5">
      <c r="A12" s="55">
        <v>8</v>
      </c>
      <c r="B12" s="60" t="s">
        <v>67</v>
      </c>
      <c r="C12" s="29">
        <v>50000</v>
      </c>
      <c r="D12" s="29">
        <v>1</v>
      </c>
      <c r="E12" s="58">
        <f t="shared" si="0"/>
        <v>50000</v>
      </c>
    </row>
    <row r="13" ht="30" customHeight="1" spans="1:5">
      <c r="A13" s="55">
        <v>9</v>
      </c>
      <c r="B13" s="60" t="s">
        <v>68</v>
      </c>
      <c r="C13" s="29">
        <v>300000</v>
      </c>
      <c r="D13" s="29">
        <v>1</v>
      </c>
      <c r="E13" s="58">
        <f t="shared" si="0"/>
        <v>300000</v>
      </c>
    </row>
    <row r="14" ht="30" customHeight="1" spans="1:5">
      <c r="A14" s="55">
        <v>10</v>
      </c>
      <c r="B14" s="60" t="s">
        <v>69</v>
      </c>
      <c r="C14" s="29">
        <v>30000</v>
      </c>
      <c r="D14" s="32">
        <v>1</v>
      </c>
      <c r="E14" s="58">
        <f t="shared" si="0"/>
        <v>30000</v>
      </c>
    </row>
    <row r="15" ht="30" customHeight="1" spans="1:6">
      <c r="A15" s="55">
        <v>11</v>
      </c>
      <c r="B15" s="61" t="s">
        <v>70</v>
      </c>
      <c r="C15" s="29">
        <v>200000</v>
      </c>
      <c r="D15" s="32">
        <v>1</v>
      </c>
      <c r="E15" s="58">
        <f t="shared" si="0"/>
        <v>200000</v>
      </c>
      <c r="F15" s="43"/>
    </row>
    <row r="16" ht="30" customHeight="1" spans="1:6">
      <c r="A16" s="55">
        <v>12</v>
      </c>
      <c r="B16" s="61" t="s">
        <v>71</v>
      </c>
      <c r="C16" s="29">
        <v>200000</v>
      </c>
      <c r="D16" s="32">
        <v>1</v>
      </c>
      <c r="E16" s="58">
        <f t="shared" si="0"/>
        <v>200000</v>
      </c>
      <c r="F16" s="43"/>
    </row>
    <row r="17" ht="30" customHeight="1" spans="1:6">
      <c r="A17" s="55">
        <v>13</v>
      </c>
      <c r="B17" s="29" t="s">
        <v>72</v>
      </c>
      <c r="C17" s="29">
        <v>3000</v>
      </c>
      <c r="D17" s="32">
        <v>2</v>
      </c>
      <c r="E17" s="58">
        <f t="shared" si="0"/>
        <v>6000</v>
      </c>
      <c r="F17" s="43"/>
    </row>
    <row r="18" ht="30" customHeight="1" spans="1:5">
      <c r="A18" s="55">
        <v>14</v>
      </c>
      <c r="B18" s="29" t="s">
        <v>73</v>
      </c>
      <c r="C18" s="29">
        <v>8000</v>
      </c>
      <c r="D18" s="32">
        <v>4</v>
      </c>
      <c r="E18" s="58">
        <f t="shared" si="0"/>
        <v>32000</v>
      </c>
    </row>
    <row r="19" ht="30" customHeight="1" spans="1:5">
      <c r="A19" s="55">
        <v>15</v>
      </c>
      <c r="B19" s="62" t="s">
        <v>74</v>
      </c>
      <c r="C19" s="62"/>
      <c r="D19" s="63"/>
      <c r="E19" s="64">
        <f>SUM(E5:E18)</f>
        <v>1040500</v>
      </c>
    </row>
    <row r="20" ht="21" customHeight="1" spans="1:5">
      <c r="A20" s="65"/>
      <c r="B20" s="65"/>
      <c r="C20" s="65"/>
      <c r="D20" s="65"/>
      <c r="E20" s="65"/>
    </row>
  </sheetData>
  <mergeCells count="8">
    <mergeCell ref="A1:E1"/>
    <mergeCell ref="A2:E2"/>
    <mergeCell ref="A20:E20"/>
    <mergeCell ref="A3:A4"/>
    <mergeCell ref="B3:B4"/>
    <mergeCell ref="C3:C4"/>
    <mergeCell ref="D3:D4"/>
    <mergeCell ref="E3:E4"/>
  </mergeCells>
  <printOptions horizontalCentered="1"/>
  <pageMargins left="0.79" right="0.59" top="0.98" bottom="0.98" header="0.51" footer="0.51"/>
  <pageSetup paperSize="9" scale="92" orientation="portrait" horizontalDpi="600" verticalDpi="600"/>
  <headerFooter alignWithMargins="0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workbookViewId="0">
      <selection activeCell="A1" sqref="A1:F1"/>
    </sheetView>
  </sheetViews>
  <sheetFormatPr defaultColWidth="9" defaultRowHeight="14.25"/>
  <cols>
    <col min="1" max="1" width="6.5" customWidth="1"/>
    <col min="2" max="2" width="25.25" customWidth="1"/>
    <col min="3" max="3" width="9.875" customWidth="1"/>
    <col min="4" max="4" width="36.375" customWidth="1"/>
    <col min="5" max="5" width="35.875" customWidth="1"/>
  </cols>
  <sheetData>
    <row r="1" ht="36" customHeight="1" spans="1:4">
      <c r="A1" s="3" t="s">
        <v>75</v>
      </c>
      <c r="B1" s="39"/>
      <c r="C1" s="39"/>
      <c r="D1" s="39"/>
    </row>
    <row r="2" ht="36" customHeight="1" spans="1:4">
      <c r="A2" s="40" t="e">
        <f>表1!#REF!</f>
        <v>#REF!</v>
      </c>
      <c r="B2" s="41"/>
      <c r="C2" s="41"/>
      <c r="D2" s="41"/>
    </row>
    <row r="3" ht="36" customHeight="1" spans="1:4">
      <c r="A3" s="42" t="s">
        <v>37</v>
      </c>
      <c r="B3" s="42" t="s">
        <v>39</v>
      </c>
      <c r="C3" s="42" t="s">
        <v>76</v>
      </c>
      <c r="D3" s="42" t="s">
        <v>77</v>
      </c>
    </row>
    <row r="4" ht="36" customHeight="1" spans="1:4">
      <c r="A4" s="42"/>
      <c r="B4" s="42"/>
      <c r="C4" s="42"/>
      <c r="D4" s="42" t="s">
        <v>78</v>
      </c>
    </row>
    <row r="5" ht="36" customHeight="1" spans="1:6">
      <c r="A5" s="42">
        <v>1</v>
      </c>
      <c r="B5" s="42" t="s">
        <v>79</v>
      </c>
      <c r="C5" s="42" t="s">
        <v>80</v>
      </c>
      <c r="D5" s="42">
        <v>400</v>
      </c>
      <c r="E5" s="43"/>
      <c r="F5"/>
    </row>
    <row r="6" ht="36" customHeight="1" spans="1:4">
      <c r="A6" s="42"/>
      <c r="B6" s="42" t="s">
        <v>81</v>
      </c>
      <c r="C6" s="42" t="s">
        <v>82</v>
      </c>
      <c r="D6" s="42">
        <v>25</v>
      </c>
    </row>
    <row r="7" ht="36" customHeight="1" spans="1:4">
      <c r="A7" s="42"/>
      <c r="B7" s="42" t="s">
        <v>33</v>
      </c>
      <c r="C7" s="42" t="s">
        <v>83</v>
      </c>
      <c r="D7" s="42">
        <f>D5*D6</f>
        <v>10000</v>
      </c>
    </row>
    <row r="8" ht="36" customHeight="1" spans="1:5">
      <c r="A8" s="42">
        <v>2</v>
      </c>
      <c r="B8" s="42" t="s">
        <v>84</v>
      </c>
      <c r="C8" s="42" t="s">
        <v>80</v>
      </c>
      <c r="D8" s="42">
        <v>460</v>
      </c>
      <c r="E8" s="43"/>
    </row>
    <row r="9" ht="36" customHeight="1" spans="1:4">
      <c r="A9" s="42"/>
      <c r="B9" s="42" t="s">
        <v>85</v>
      </c>
      <c r="C9" s="42" t="s">
        <v>80</v>
      </c>
      <c r="D9" s="42">
        <v>150</v>
      </c>
    </row>
    <row r="10" ht="36" customHeight="1" spans="1:4">
      <c r="A10" s="42"/>
      <c r="B10" s="42" t="s">
        <v>81</v>
      </c>
      <c r="C10" s="42" t="s">
        <v>82</v>
      </c>
      <c r="D10" s="42">
        <v>25</v>
      </c>
    </row>
    <row r="11" ht="36" customHeight="1" spans="1:4">
      <c r="A11" s="42"/>
      <c r="B11" s="42" t="s">
        <v>86</v>
      </c>
      <c r="C11" s="42" t="s">
        <v>83</v>
      </c>
      <c r="D11" s="42">
        <f>(D8+D9)*D10</f>
        <v>15250</v>
      </c>
    </row>
    <row r="12" ht="36" customHeight="1" spans="1:4">
      <c r="A12" s="42">
        <v>3</v>
      </c>
      <c r="B12" s="42" t="s">
        <v>87</v>
      </c>
      <c r="C12" s="42" t="s">
        <v>83</v>
      </c>
      <c r="D12" s="42">
        <f>D7+D11</f>
        <v>25250</v>
      </c>
    </row>
    <row r="13" ht="36" customHeight="1" spans="1:4">
      <c r="A13" s="44">
        <v>4</v>
      </c>
      <c r="B13" s="44" t="s">
        <v>88</v>
      </c>
      <c r="C13" s="44" t="s">
        <v>83</v>
      </c>
      <c r="D13" s="44">
        <f>D12*48</f>
        <v>1212000</v>
      </c>
    </row>
    <row r="14" ht="36" customHeight="1" spans="1:4">
      <c r="A14" s="45" t="s">
        <v>89</v>
      </c>
      <c r="B14" s="46" t="s">
        <v>90</v>
      </c>
      <c r="C14" s="40"/>
      <c r="D14" s="40"/>
    </row>
    <row r="15" ht="36" customHeight="1" spans="1:11">
      <c r="A15" s="47" t="s">
        <v>91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ht="36" customHeight="1" spans="1:2">
      <c r="A16" s="48" t="s">
        <v>92</v>
      </c>
      <c r="B16" s="48"/>
    </row>
    <row r="17" ht="36" customHeight="1" spans="1:2">
      <c r="A17" s="47" t="s">
        <v>93</v>
      </c>
      <c r="B17" s="47"/>
    </row>
    <row r="18" ht="36" customHeight="1" spans="1:4">
      <c r="A18" s="47" t="s">
        <v>94</v>
      </c>
      <c r="B18" s="47"/>
      <c r="C18" s="47"/>
      <c r="D18" s="47"/>
    </row>
    <row r="19" ht="36" customHeight="1" spans="1:4">
      <c r="A19" s="3" t="s">
        <v>75</v>
      </c>
      <c r="B19" s="39"/>
      <c r="C19" s="39"/>
      <c r="D19" s="39"/>
    </row>
    <row r="20" ht="36" customHeight="1" spans="1:4">
      <c r="A20" s="40" t="s">
        <v>95</v>
      </c>
      <c r="B20" s="41"/>
      <c r="C20" s="41"/>
      <c r="D20" s="41"/>
    </row>
    <row r="21" ht="36" customHeight="1" spans="1:4">
      <c r="A21" s="42" t="s">
        <v>37</v>
      </c>
      <c r="B21" s="42" t="s">
        <v>39</v>
      </c>
      <c r="C21" s="42" t="s">
        <v>76</v>
      </c>
      <c r="D21" s="42" t="s">
        <v>77</v>
      </c>
    </row>
    <row r="22" ht="36" customHeight="1" spans="1:4">
      <c r="A22" s="42"/>
      <c r="B22" s="42"/>
      <c r="C22" s="42"/>
      <c r="D22" s="42" t="s">
        <v>78</v>
      </c>
    </row>
    <row r="23" ht="36" customHeight="1" spans="1:6">
      <c r="A23" s="42">
        <v>1</v>
      </c>
      <c r="B23" s="42" t="s">
        <v>79</v>
      </c>
      <c r="C23" s="42" t="s">
        <v>80</v>
      </c>
      <c r="D23" s="42">
        <v>350</v>
      </c>
      <c r="E23" s="43"/>
      <c r="F23"/>
    </row>
    <row r="24" ht="36" customHeight="1" spans="1:4">
      <c r="A24" s="42"/>
      <c r="B24" s="42" t="s">
        <v>81</v>
      </c>
      <c r="C24" s="42" t="s">
        <v>82</v>
      </c>
      <c r="D24" s="42">
        <v>25</v>
      </c>
    </row>
    <row r="25" ht="36" customHeight="1" spans="1:4">
      <c r="A25" s="42"/>
      <c r="B25" s="42" t="s">
        <v>33</v>
      </c>
      <c r="C25" s="42" t="s">
        <v>83</v>
      </c>
      <c r="D25" s="42">
        <f>D23*D24</f>
        <v>8750</v>
      </c>
    </row>
    <row r="26" ht="36" customHeight="1" spans="1:5">
      <c r="A26" s="42">
        <v>2</v>
      </c>
      <c r="B26" s="42" t="s">
        <v>84</v>
      </c>
      <c r="C26" s="42" t="s">
        <v>80</v>
      </c>
      <c r="D26" s="42">
        <v>400</v>
      </c>
      <c r="E26" s="43"/>
    </row>
    <row r="27" ht="36" customHeight="1" spans="1:4">
      <c r="A27" s="42"/>
      <c r="B27" s="42" t="s">
        <v>85</v>
      </c>
      <c r="C27" s="42" t="s">
        <v>80</v>
      </c>
      <c r="D27" s="42">
        <v>150</v>
      </c>
    </row>
    <row r="28" ht="36" customHeight="1" spans="1:4">
      <c r="A28" s="42"/>
      <c r="B28" s="42" t="s">
        <v>81</v>
      </c>
      <c r="C28" s="42" t="s">
        <v>82</v>
      </c>
      <c r="D28" s="42">
        <v>25</v>
      </c>
    </row>
    <row r="29" ht="36" customHeight="1" spans="1:4">
      <c r="A29" s="42"/>
      <c r="B29" s="42" t="s">
        <v>86</v>
      </c>
      <c r="C29" s="42" t="s">
        <v>83</v>
      </c>
      <c r="D29" s="42">
        <f>(D26+D27)*25</f>
        <v>13750</v>
      </c>
    </row>
    <row r="30" ht="36" customHeight="1" spans="1:4">
      <c r="A30" s="42">
        <v>3</v>
      </c>
      <c r="B30" s="42" t="s">
        <v>87</v>
      </c>
      <c r="C30" s="42" t="s">
        <v>83</v>
      </c>
      <c r="D30" s="42">
        <f>D25+D29</f>
        <v>22500</v>
      </c>
    </row>
    <row r="31" ht="36" customHeight="1" spans="1:4">
      <c r="A31" s="42">
        <v>4</v>
      </c>
      <c r="B31" s="42" t="s">
        <v>88</v>
      </c>
      <c r="C31" s="42" t="s">
        <v>83</v>
      </c>
      <c r="D31" s="42">
        <f>D30*48</f>
        <v>1080000</v>
      </c>
    </row>
    <row r="32" ht="36" customHeight="1" spans="1:4">
      <c r="A32" s="45" t="s">
        <v>89</v>
      </c>
      <c r="B32" s="46" t="s">
        <v>90</v>
      </c>
      <c r="C32" s="40"/>
      <c r="D32" s="40"/>
    </row>
    <row r="33" ht="36" customHeight="1" spans="1:11">
      <c r="A33" s="47" t="s">
        <v>91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ht="36" customHeight="1" spans="1:2">
      <c r="A34" s="48" t="s">
        <v>92</v>
      </c>
      <c r="B34" s="48"/>
    </row>
    <row r="35" ht="36" customHeight="1" spans="1:2">
      <c r="A35" s="47" t="s">
        <v>93</v>
      </c>
      <c r="B35" s="47"/>
    </row>
    <row r="36" ht="36" customHeight="1" spans="1:4">
      <c r="A36" s="47" t="s">
        <v>94</v>
      </c>
      <c r="B36" s="47"/>
      <c r="C36" s="47"/>
      <c r="D36" s="47"/>
    </row>
    <row r="37" ht="36" customHeight="1" spans="1:4">
      <c r="A37" s="3" t="s">
        <v>75</v>
      </c>
      <c r="B37" s="39"/>
      <c r="C37" s="39"/>
      <c r="D37" s="39"/>
    </row>
    <row r="38" ht="36" customHeight="1" spans="1:4">
      <c r="A38" s="40" t="s">
        <v>96</v>
      </c>
      <c r="B38" s="41"/>
      <c r="C38" s="41"/>
      <c r="D38" s="41"/>
    </row>
    <row r="39" ht="36" customHeight="1" spans="1:4">
      <c r="A39" s="42" t="s">
        <v>37</v>
      </c>
      <c r="B39" s="42" t="s">
        <v>39</v>
      </c>
      <c r="C39" s="42" t="s">
        <v>76</v>
      </c>
      <c r="D39" s="42" t="s">
        <v>77</v>
      </c>
    </row>
    <row r="40" ht="36" customHeight="1" spans="1:4">
      <c r="A40" s="42"/>
      <c r="B40" s="42"/>
      <c r="C40" s="42"/>
      <c r="D40" s="42" t="s">
        <v>78</v>
      </c>
    </row>
    <row r="41" ht="36" customHeight="1" spans="1:6">
      <c r="A41" s="42">
        <v>1</v>
      </c>
      <c r="B41" s="42" t="s">
        <v>79</v>
      </c>
      <c r="C41" s="42" t="s">
        <v>80</v>
      </c>
      <c r="D41" s="42">
        <v>400</v>
      </c>
      <c r="E41" s="43"/>
      <c r="F41"/>
    </row>
    <row r="42" ht="36" customHeight="1" spans="1:4">
      <c r="A42" s="42"/>
      <c r="B42" s="42" t="s">
        <v>81</v>
      </c>
      <c r="C42" s="42" t="s">
        <v>82</v>
      </c>
      <c r="D42" s="42">
        <v>25</v>
      </c>
    </row>
    <row r="43" ht="36" customHeight="1" spans="1:4">
      <c r="A43" s="42"/>
      <c r="B43" s="42" t="s">
        <v>33</v>
      </c>
      <c r="C43" s="42" t="s">
        <v>83</v>
      </c>
      <c r="D43" s="42">
        <f>D41*D42</f>
        <v>10000</v>
      </c>
    </row>
    <row r="44" ht="36" customHeight="1" spans="1:5">
      <c r="A44" s="42">
        <v>2</v>
      </c>
      <c r="B44" s="42" t="s">
        <v>84</v>
      </c>
      <c r="C44" s="42" t="s">
        <v>80</v>
      </c>
      <c r="D44" s="42">
        <v>460</v>
      </c>
      <c r="E44" s="43"/>
    </row>
    <row r="45" ht="36" customHeight="1" spans="1:4">
      <c r="A45" s="42"/>
      <c r="B45" s="42" t="s">
        <v>85</v>
      </c>
      <c r="C45" s="42" t="s">
        <v>80</v>
      </c>
      <c r="D45" s="42">
        <v>160</v>
      </c>
    </row>
    <row r="46" ht="36" customHeight="1" spans="1:4">
      <c r="A46" s="42"/>
      <c r="B46" s="42" t="s">
        <v>81</v>
      </c>
      <c r="C46" s="42" t="s">
        <v>82</v>
      </c>
      <c r="D46" s="42">
        <v>25</v>
      </c>
    </row>
    <row r="47" ht="36" customHeight="1" spans="1:4">
      <c r="A47" s="42"/>
      <c r="B47" s="42" t="s">
        <v>86</v>
      </c>
      <c r="C47" s="42" t="s">
        <v>83</v>
      </c>
      <c r="D47" s="42">
        <f>(D44+D45)*25</f>
        <v>15500</v>
      </c>
    </row>
    <row r="48" ht="36" customHeight="1" spans="1:4">
      <c r="A48" s="42">
        <v>3</v>
      </c>
      <c r="B48" s="42" t="s">
        <v>87</v>
      </c>
      <c r="C48" s="42" t="s">
        <v>83</v>
      </c>
      <c r="D48" s="42">
        <f>D43+D47</f>
        <v>25500</v>
      </c>
    </row>
    <row r="49" ht="36" customHeight="1" spans="1:4">
      <c r="A49" s="42">
        <v>4</v>
      </c>
      <c r="B49" s="42" t="s">
        <v>97</v>
      </c>
      <c r="C49" s="42" t="s">
        <v>83</v>
      </c>
      <c r="D49" s="42">
        <f>D48*60</f>
        <v>1530000</v>
      </c>
    </row>
    <row r="50" ht="36" customHeight="1" spans="1:4">
      <c r="A50" s="45" t="s">
        <v>89</v>
      </c>
      <c r="B50" s="46" t="s">
        <v>90</v>
      </c>
      <c r="C50" s="40"/>
      <c r="D50" s="40"/>
    </row>
    <row r="51" ht="36" customHeight="1" spans="1:11">
      <c r="A51" s="47" t="s">
        <v>91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ht="36" customHeight="1" spans="1:2">
      <c r="A52" s="48" t="s">
        <v>92</v>
      </c>
      <c r="B52" s="48"/>
    </row>
    <row r="53" ht="36" customHeight="1" spans="1:2">
      <c r="A53" s="47" t="s">
        <v>93</v>
      </c>
      <c r="B53" s="47"/>
    </row>
    <row r="54" ht="36" customHeight="1" spans="1:4">
      <c r="A54" s="47" t="s">
        <v>98</v>
      </c>
      <c r="B54" s="47"/>
      <c r="C54" s="47"/>
      <c r="D54" s="47"/>
    </row>
  </sheetData>
  <mergeCells count="33">
    <mergeCell ref="A1:D1"/>
    <mergeCell ref="A2:D2"/>
    <mergeCell ref="B14:D14"/>
    <mergeCell ref="A15:D15"/>
    <mergeCell ref="A17:B17"/>
    <mergeCell ref="A18:D18"/>
    <mergeCell ref="A19:D19"/>
    <mergeCell ref="A20:D20"/>
    <mergeCell ref="B32:D32"/>
    <mergeCell ref="A33:D33"/>
    <mergeCell ref="A35:B35"/>
    <mergeCell ref="A36:D36"/>
    <mergeCell ref="A37:D37"/>
    <mergeCell ref="A38:D38"/>
    <mergeCell ref="B50:D50"/>
    <mergeCell ref="A51:D51"/>
    <mergeCell ref="A53:B53"/>
    <mergeCell ref="A54:D54"/>
    <mergeCell ref="A3:A4"/>
    <mergeCell ref="A5:A7"/>
    <mergeCell ref="A8:A11"/>
    <mergeCell ref="A21:A22"/>
    <mergeCell ref="A23:A25"/>
    <mergeCell ref="A26:A29"/>
    <mergeCell ref="A39:A40"/>
    <mergeCell ref="A41:A43"/>
    <mergeCell ref="A44:A47"/>
    <mergeCell ref="B3:B4"/>
    <mergeCell ref="B21:B22"/>
    <mergeCell ref="B39:B40"/>
    <mergeCell ref="C3:C4"/>
    <mergeCell ref="C21:C22"/>
    <mergeCell ref="C39:C40"/>
  </mergeCells>
  <pageMargins left="0.79" right="0.59" top="0.98" bottom="0.98" header="0.51" footer="0.51"/>
  <pageSetup paperSize="9" orientation="portrait" horizontalDpi="600" verticalDpi="60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view="pageBreakPreview" zoomScale="145" zoomScaleNormal="100" zoomScaleSheetLayoutView="145" workbookViewId="0">
      <selection activeCell="G5" sqref="G5"/>
    </sheetView>
  </sheetViews>
  <sheetFormatPr defaultColWidth="9" defaultRowHeight="14.25" outlineLevelRow="6"/>
  <cols>
    <col min="1" max="1" width="4.30833333333333" customWidth="1"/>
    <col min="2" max="2" width="15.6916666666667" customWidth="1"/>
    <col min="3" max="3" width="8.60833333333333" customWidth="1"/>
    <col min="4" max="4" width="8.125" customWidth="1"/>
    <col min="5" max="7" width="5.875" customWidth="1"/>
    <col min="8" max="8" width="13.75" customWidth="1"/>
    <col min="9" max="9" width="15.6916666666667" customWidth="1"/>
    <col min="10" max="10" width="8.60833333333333" customWidth="1"/>
    <col min="11" max="11" width="13.75" customWidth="1"/>
  </cols>
  <sheetData>
    <row r="1" ht="3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1" spans="1:11">
      <c r="A2" s="24" t="s">
        <v>99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24" customHeight="1" spans="1:11">
      <c r="A3" s="25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37"/>
    </row>
    <row r="4" ht="24" customHeight="1" spans="1:11">
      <c r="A4" s="27" t="s">
        <v>38</v>
      </c>
      <c r="B4" s="28"/>
      <c r="C4" s="28"/>
      <c r="D4" s="28"/>
      <c r="E4" s="28"/>
      <c r="F4" s="28"/>
      <c r="G4" s="28"/>
      <c r="H4" s="28"/>
      <c r="I4" s="38" t="s">
        <v>16</v>
      </c>
      <c r="J4" s="38"/>
      <c r="K4" s="38"/>
    </row>
    <row r="5" ht="36.75" customHeight="1" spans="1:11">
      <c r="A5" s="29" t="s">
        <v>37</v>
      </c>
      <c r="B5" s="29" t="s">
        <v>39</v>
      </c>
      <c r="C5" s="29" t="s">
        <v>17</v>
      </c>
      <c r="D5" s="29" t="s">
        <v>101</v>
      </c>
      <c r="E5" s="30" t="s">
        <v>102</v>
      </c>
      <c r="F5" s="30" t="s">
        <v>40</v>
      </c>
      <c r="G5" s="30" t="s">
        <v>103</v>
      </c>
      <c r="H5" s="30" t="s">
        <v>104</v>
      </c>
      <c r="I5" s="29" t="s">
        <v>39</v>
      </c>
      <c r="J5" s="29" t="s">
        <v>17</v>
      </c>
      <c r="K5" s="30" t="s">
        <v>105</v>
      </c>
    </row>
    <row r="6" ht="66" customHeight="1" spans="1:11">
      <c r="A6" s="29">
        <v>1</v>
      </c>
      <c r="B6" s="29" t="s">
        <v>106</v>
      </c>
      <c r="C6" s="29">
        <v>2</v>
      </c>
      <c r="D6" s="29"/>
      <c r="E6" s="31"/>
      <c r="F6" s="31"/>
      <c r="G6" s="31"/>
      <c r="H6" s="31"/>
      <c r="I6" s="29" t="s">
        <v>106</v>
      </c>
      <c r="J6" s="29">
        <v>1</v>
      </c>
      <c r="K6" s="31"/>
    </row>
    <row r="7" ht="39.95" customHeight="1" spans="1:11">
      <c r="A7" s="32" t="s">
        <v>107</v>
      </c>
      <c r="B7" s="33"/>
      <c r="C7" s="34"/>
      <c r="D7" s="35"/>
      <c r="E7" s="35"/>
      <c r="F7" s="35"/>
      <c r="G7" s="35"/>
      <c r="H7" s="36"/>
      <c r="I7" s="29" t="s">
        <v>107</v>
      </c>
      <c r="J7" s="32"/>
      <c r="K7" s="33"/>
    </row>
  </sheetData>
  <mergeCells count="8">
    <mergeCell ref="A1:K1"/>
    <mergeCell ref="A2:K2"/>
    <mergeCell ref="A3:K3"/>
    <mergeCell ref="A4:H4"/>
    <mergeCell ref="I4:K4"/>
    <mergeCell ref="A7:B7"/>
    <mergeCell ref="C7:H7"/>
    <mergeCell ref="J7:K7"/>
  </mergeCells>
  <pageMargins left="0.79" right="0.59" top="0.98" bottom="0.98" header="0.51" footer="0.51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H23" sqref="H23"/>
    </sheetView>
  </sheetViews>
  <sheetFormatPr defaultColWidth="9" defaultRowHeight="14.25"/>
  <cols>
    <col min="1" max="1" width="5.75" customWidth="1"/>
    <col min="2" max="2" width="9.5" customWidth="1"/>
    <col min="3" max="3" width="23.125" customWidth="1"/>
    <col min="4" max="4" width="9" customWidth="1"/>
    <col min="6" max="6" width="13.75" customWidth="1"/>
    <col min="7" max="7" width="12" customWidth="1"/>
    <col min="8" max="8" width="13.875" customWidth="1"/>
  </cols>
  <sheetData>
    <row r="1" ht="4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108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9.95" customHeight="1" spans="1:10">
      <c r="A3" s="5" t="s">
        <v>109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39.95" customHeight="1" spans="1:10">
      <c r="A4" s="7"/>
      <c r="B4" s="8" t="s">
        <v>38</v>
      </c>
      <c r="C4" s="8"/>
      <c r="D4" s="8"/>
      <c r="E4" s="8"/>
      <c r="F4" s="8"/>
      <c r="G4" s="8" t="s">
        <v>16</v>
      </c>
      <c r="H4" s="8"/>
      <c r="I4" s="8"/>
      <c r="J4" s="8"/>
    </row>
    <row r="5" s="1" customFormat="1" ht="39.95" customHeight="1" spans="1:10">
      <c r="A5" s="9" t="s">
        <v>37</v>
      </c>
      <c r="B5" s="10" t="s">
        <v>39</v>
      </c>
      <c r="C5" s="10"/>
      <c r="D5" s="10" t="s">
        <v>60</v>
      </c>
      <c r="E5" s="10" t="s">
        <v>17</v>
      </c>
      <c r="F5" s="10" t="s">
        <v>20</v>
      </c>
      <c r="G5" s="10" t="s">
        <v>39</v>
      </c>
      <c r="H5" s="10"/>
      <c r="I5" s="10" t="s">
        <v>17</v>
      </c>
      <c r="J5" s="10" t="s">
        <v>20</v>
      </c>
    </row>
    <row r="6" s="1" customFormat="1" ht="39.95" customHeight="1" spans="1:10">
      <c r="A6" s="11">
        <v>1</v>
      </c>
      <c r="B6" s="11" t="s">
        <v>110</v>
      </c>
      <c r="C6" s="10" t="s">
        <v>111</v>
      </c>
      <c r="D6" s="10"/>
      <c r="E6" s="10"/>
      <c r="F6" s="10"/>
      <c r="G6" s="11" t="s">
        <v>110</v>
      </c>
      <c r="H6" s="10" t="s">
        <v>111</v>
      </c>
      <c r="I6" s="10" t="s">
        <v>42</v>
      </c>
      <c r="J6" s="11"/>
    </row>
    <row r="7" s="1" customFormat="1" ht="39.95" customHeight="1" spans="1:10">
      <c r="A7" s="12"/>
      <c r="B7" s="12"/>
      <c r="C7" s="10" t="s">
        <v>112</v>
      </c>
      <c r="D7" s="10"/>
      <c r="E7" s="10"/>
      <c r="F7" s="10"/>
      <c r="G7" s="12"/>
      <c r="H7" s="10" t="s">
        <v>112</v>
      </c>
      <c r="I7" s="10" t="s">
        <v>42</v>
      </c>
      <c r="J7" s="12"/>
    </row>
    <row r="8" s="1" customFormat="1" ht="39.95" customHeight="1" spans="1:10">
      <c r="A8" s="12"/>
      <c r="B8" s="12"/>
      <c r="C8" s="10" t="s">
        <v>113</v>
      </c>
      <c r="D8" s="10"/>
      <c r="E8" s="10"/>
      <c r="F8" s="10"/>
      <c r="G8" s="12"/>
      <c r="H8" s="10" t="s">
        <v>113</v>
      </c>
      <c r="I8" s="10" t="s">
        <v>42</v>
      </c>
      <c r="J8" s="12"/>
    </row>
    <row r="9" s="1" customFormat="1" ht="39.95" customHeight="1" spans="1:10">
      <c r="A9" s="12"/>
      <c r="B9" s="12"/>
      <c r="C9" s="10" t="s">
        <v>50</v>
      </c>
      <c r="D9" s="10"/>
      <c r="E9" s="10"/>
      <c r="F9" s="10"/>
      <c r="G9" s="12"/>
      <c r="H9" s="10" t="s">
        <v>50</v>
      </c>
      <c r="I9" s="10" t="s">
        <v>42</v>
      </c>
      <c r="J9" s="12"/>
    </row>
    <row r="10" s="1" customFormat="1" ht="39.95" customHeight="1" spans="1:10">
      <c r="A10" s="13"/>
      <c r="B10" s="13"/>
      <c r="C10" s="10" t="s">
        <v>114</v>
      </c>
      <c r="D10" s="10"/>
      <c r="E10" s="10"/>
      <c r="F10" s="10"/>
      <c r="G10" s="13"/>
      <c r="H10" s="10" t="s">
        <v>114</v>
      </c>
      <c r="I10" s="10" t="s">
        <v>42</v>
      </c>
      <c r="J10" s="12"/>
    </row>
    <row r="11" s="1" customFormat="1" ht="39.95" customHeight="1" spans="1:10">
      <c r="A11" s="10">
        <v>2</v>
      </c>
      <c r="B11" s="10" t="s">
        <v>115</v>
      </c>
      <c r="C11" s="10" t="s">
        <v>116</v>
      </c>
      <c r="D11" s="10"/>
      <c r="E11" s="10"/>
      <c r="F11" s="10"/>
      <c r="G11" s="10" t="s">
        <v>115</v>
      </c>
      <c r="H11" s="10" t="s">
        <v>116</v>
      </c>
      <c r="I11" s="10" t="s">
        <v>42</v>
      </c>
      <c r="J11" s="12"/>
    </row>
    <row r="12" s="2" customFormat="1" ht="39.95" customHeight="1" spans="1:12">
      <c r="A12" s="14">
        <v>3</v>
      </c>
      <c r="B12" s="14" t="s">
        <v>117</v>
      </c>
      <c r="C12" s="14" t="s">
        <v>118</v>
      </c>
      <c r="D12" s="14"/>
      <c r="E12" s="14" t="s">
        <v>42</v>
      </c>
      <c r="F12" s="14"/>
      <c r="G12" s="14" t="s">
        <v>117</v>
      </c>
      <c r="H12" s="14" t="s">
        <v>118</v>
      </c>
      <c r="I12" s="10" t="s">
        <v>42</v>
      </c>
      <c r="J12" s="12"/>
      <c r="K12" s="22"/>
      <c r="L12" s="22"/>
    </row>
    <row r="13" s="1" customFormat="1" ht="56" customHeight="1" spans="1:12">
      <c r="A13" s="14">
        <v>4</v>
      </c>
      <c r="B13" s="14" t="s">
        <v>119</v>
      </c>
      <c r="C13" s="14" t="s">
        <v>120</v>
      </c>
      <c r="D13" s="14"/>
      <c r="E13" s="14" t="s">
        <v>42</v>
      </c>
      <c r="F13" s="14"/>
      <c r="G13" s="14" t="s">
        <v>119</v>
      </c>
      <c r="H13" s="14" t="s">
        <v>120</v>
      </c>
      <c r="I13" s="10" t="s">
        <v>42</v>
      </c>
      <c r="J13" s="12"/>
      <c r="K13" s="22"/>
      <c r="L13" s="22"/>
    </row>
    <row r="14" s="1" customFormat="1" ht="73" customHeight="1" spans="1:12">
      <c r="A14" s="14">
        <v>5</v>
      </c>
      <c r="B14" s="15" t="s">
        <v>121</v>
      </c>
      <c r="C14" s="15"/>
      <c r="D14" s="15"/>
      <c r="E14" s="16"/>
      <c r="F14" s="10"/>
      <c r="G14" s="15" t="s">
        <v>122</v>
      </c>
      <c r="H14" s="15"/>
      <c r="I14" s="10" t="s">
        <v>42</v>
      </c>
      <c r="J14" s="12"/>
      <c r="K14" s="22"/>
      <c r="L14" s="22"/>
    </row>
    <row r="15" customFormat="1" ht="116" customHeight="1" spans="1:10">
      <c r="A15" s="14">
        <v>6</v>
      </c>
      <c r="B15" s="9" t="s">
        <v>123</v>
      </c>
      <c r="C15" s="17"/>
      <c r="D15" s="10"/>
      <c r="E15" s="18" t="s">
        <v>42</v>
      </c>
      <c r="F15" s="19"/>
      <c r="G15" s="9" t="s">
        <v>123</v>
      </c>
      <c r="H15" s="17"/>
      <c r="I15" s="10" t="s">
        <v>42</v>
      </c>
      <c r="J15" s="12"/>
    </row>
    <row r="16" customFormat="1" ht="100" customHeight="1" spans="1:10">
      <c r="A16" s="14">
        <v>7</v>
      </c>
      <c r="B16" s="9" t="s">
        <v>124</v>
      </c>
      <c r="C16" s="17"/>
      <c r="D16" s="10"/>
      <c r="E16" s="18" t="s">
        <v>42</v>
      </c>
      <c r="F16" s="19"/>
      <c r="G16" s="9" t="s">
        <v>124</v>
      </c>
      <c r="H16" s="17"/>
      <c r="I16" s="10" t="s">
        <v>42</v>
      </c>
      <c r="J16" s="12"/>
    </row>
    <row r="17" customFormat="1" ht="100" customHeight="1" spans="1:10">
      <c r="A17" s="14">
        <v>8</v>
      </c>
      <c r="B17" s="9" t="s">
        <v>125</v>
      </c>
      <c r="C17" s="17"/>
      <c r="D17" s="10"/>
      <c r="E17" s="18" t="s">
        <v>42</v>
      </c>
      <c r="F17" s="19"/>
      <c r="G17" s="9" t="s">
        <v>125</v>
      </c>
      <c r="H17" s="17"/>
      <c r="I17" s="10" t="s">
        <v>42</v>
      </c>
      <c r="J17" s="13"/>
    </row>
    <row r="18" s="1" customFormat="1" ht="39.95" customHeight="1" spans="1:12">
      <c r="A18" s="14"/>
      <c r="B18" s="14" t="s">
        <v>107</v>
      </c>
      <c r="C18" s="14"/>
      <c r="D18" s="20"/>
      <c r="E18" s="21"/>
      <c r="F18" s="21"/>
      <c r="G18" s="21"/>
      <c r="H18" s="21"/>
      <c r="I18" s="21"/>
      <c r="J18" s="23"/>
      <c r="K18" s="22"/>
      <c r="L18" s="22"/>
    </row>
  </sheetData>
  <mergeCells count="21">
    <mergeCell ref="A1:J1"/>
    <mergeCell ref="A2:J2"/>
    <mergeCell ref="A3:J3"/>
    <mergeCell ref="B4:F4"/>
    <mergeCell ref="G4:J4"/>
    <mergeCell ref="B5:C5"/>
    <mergeCell ref="G5:H5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D18:J18"/>
    <mergeCell ref="A6:A10"/>
    <mergeCell ref="B6:B10"/>
    <mergeCell ref="G6:G10"/>
    <mergeCell ref="J6:J17"/>
  </mergeCells>
  <printOptions horizontalCentered="1"/>
  <pageMargins left="0.79" right="0.59" top="0.98" bottom="0.98" header="0.51" footer="0.51"/>
  <pageSetup paperSize="9" scale="92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表1</vt:lpstr>
      <vt:lpstr>表2</vt:lpstr>
      <vt:lpstr>表3</vt:lpstr>
      <vt:lpstr>办公设施购置费3-2 (合)</vt:lpstr>
      <vt:lpstr>办公、生活用房</vt:lpstr>
      <vt:lpstr>表4</vt:lpstr>
      <vt:lpstr>表5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代丽汐</cp:lastModifiedBy>
  <dcterms:created xsi:type="dcterms:W3CDTF">2008-04-24T09:24:00Z</dcterms:created>
  <cp:lastPrinted>2020-10-10T03:18:00Z</cp:lastPrinted>
  <dcterms:modified xsi:type="dcterms:W3CDTF">2021-12-28T04:59:32Z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